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 firstSheet="1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25725"/>
</workbook>
</file>

<file path=xl/calcChain.xml><?xml version="1.0" encoding="utf-8"?>
<calcChain xmlns="http://schemas.openxmlformats.org/spreadsheetml/2006/main">
  <c r="B43" i="10"/>
  <c r="B5" i="11"/>
  <c r="B14" s="1"/>
  <c r="B23" i="9"/>
  <c r="B3"/>
  <c r="B27" i="8"/>
  <c r="B3"/>
  <c r="B14" i="7"/>
  <c r="B3" i="6"/>
  <c r="B24" s="1"/>
  <c r="B3" i="4"/>
  <c r="B25" s="1"/>
  <c r="B3" i="3"/>
  <c r="B24" s="1"/>
  <c r="B3" i="2"/>
  <c r="B21" s="1"/>
  <c r="B2" i="1"/>
  <c r="B23" s="1"/>
  <c r="B16" i="8"/>
  <c r="B23" i="5"/>
</calcChain>
</file>

<file path=xl/sharedStrings.xml><?xml version="1.0" encoding="utf-8"?>
<sst xmlns="http://schemas.openxmlformats.org/spreadsheetml/2006/main" count="241" uniqueCount="72">
  <si>
    <t xml:space="preserve">Видатки НОВОСІЛКА </t>
  </si>
  <si>
    <t xml:space="preserve">ОСВІТА </t>
  </si>
  <si>
    <t>КУЛЬТУРА</t>
  </si>
  <si>
    <t>ТЕР ЦЕНТР</t>
  </si>
  <si>
    <t xml:space="preserve">Старостат </t>
  </si>
  <si>
    <t>Інфраструктура</t>
  </si>
  <si>
    <t>ФАП</t>
  </si>
  <si>
    <t>СПОРТ</t>
  </si>
  <si>
    <t>ВСЬОГО</t>
  </si>
  <si>
    <r>
      <t xml:space="preserve">ВИДАТКИ </t>
    </r>
    <r>
      <rPr>
        <b/>
        <sz val="11"/>
        <color theme="1"/>
        <rFont val="Calibri"/>
        <family val="2"/>
        <charset val="204"/>
        <scheme val="minor"/>
      </rPr>
      <t xml:space="preserve">СТАРИЙ СКАЛАТ </t>
    </r>
  </si>
  <si>
    <t>школа зарплата          320030</t>
  </si>
  <si>
    <t>матеріали</t>
  </si>
  <si>
    <t>харчування</t>
  </si>
  <si>
    <t>світло</t>
  </si>
  <si>
    <t>ДНЗ зарплата</t>
  </si>
  <si>
    <t>газ</t>
  </si>
  <si>
    <t>школа зарплата</t>
  </si>
  <si>
    <t>ремонт стелі</t>
  </si>
  <si>
    <t xml:space="preserve">клуб </t>
  </si>
  <si>
    <t>бібліотека</t>
  </si>
  <si>
    <t>КУЛЬТУРА а саме</t>
  </si>
  <si>
    <t xml:space="preserve">ДОХІД НОВОСІЛКА </t>
  </si>
  <si>
    <t>ВИДАТКИ ГОРОДНИЦЯ</t>
  </si>
  <si>
    <t>ВИДАТКИ КОЛОДІЇВКА</t>
  </si>
  <si>
    <t>клуб Колод.</t>
  </si>
  <si>
    <t>клуб Панасівка</t>
  </si>
  <si>
    <t>ВИДАТКИ ЗАРУБИНЦІ</t>
  </si>
  <si>
    <t>ВИДАТКИ КРИВЕ</t>
  </si>
  <si>
    <t>ВИДАТКИ  ПОДІЛЛЯ, ХОПТЯНКА</t>
  </si>
  <si>
    <t>клуб  Поділля</t>
  </si>
  <si>
    <t>клуб хоптянка</t>
  </si>
  <si>
    <t>ВИДАТКИ МАГДАЛІВКА</t>
  </si>
  <si>
    <t>клуб магд</t>
  </si>
  <si>
    <t>клуб теклівка</t>
  </si>
  <si>
    <t>клуб митниця</t>
  </si>
  <si>
    <t>ФАП магд.</t>
  </si>
  <si>
    <t>ФАП теклівка</t>
  </si>
  <si>
    <t>ВИДАТКИ ОСТАП’Є</t>
  </si>
  <si>
    <t xml:space="preserve">ВИДАТКИ м.СКАЛАТ </t>
  </si>
  <si>
    <t xml:space="preserve">Полупанівка видатки </t>
  </si>
  <si>
    <t>ОСВІТА  а саме:</t>
  </si>
  <si>
    <t xml:space="preserve"> школа </t>
  </si>
  <si>
    <t>ДНЗ</t>
  </si>
  <si>
    <t xml:space="preserve">муз.школа </t>
  </si>
  <si>
    <t>апарат культури</t>
  </si>
  <si>
    <t xml:space="preserve">бухгалтерія </t>
  </si>
  <si>
    <t xml:space="preserve">міська рада </t>
  </si>
  <si>
    <t>Інфраструктура очисні</t>
  </si>
  <si>
    <t>грейдер</t>
  </si>
  <si>
    <t>спецтехніка</t>
  </si>
  <si>
    <t>Поліклініка</t>
  </si>
  <si>
    <t>Лікарня</t>
  </si>
  <si>
    <t xml:space="preserve">бухгалтерія лікарня </t>
  </si>
  <si>
    <t xml:space="preserve">Будинок школяра </t>
  </si>
  <si>
    <t>Метод. Кабінет</t>
  </si>
  <si>
    <t>бух.освіта</t>
  </si>
  <si>
    <t>апарат освіти</t>
  </si>
  <si>
    <t xml:space="preserve">оздоровлення дітей </t>
  </si>
  <si>
    <t xml:space="preserve">соц захист населення </t>
  </si>
  <si>
    <t xml:space="preserve">спорт школа </t>
  </si>
  <si>
    <t>комунальник</t>
  </si>
  <si>
    <t xml:space="preserve"> ЗОШ зарплата </t>
  </si>
  <si>
    <t>зарплата ЗОШ</t>
  </si>
  <si>
    <t>Митниця</t>
  </si>
  <si>
    <t>Теклівка</t>
  </si>
  <si>
    <t>вода</t>
  </si>
  <si>
    <t xml:space="preserve">допомоги на лікування </t>
  </si>
  <si>
    <t>відрядження</t>
  </si>
  <si>
    <t>інше</t>
  </si>
  <si>
    <t xml:space="preserve">відрядження </t>
  </si>
  <si>
    <t>послуги</t>
  </si>
  <si>
    <t xml:space="preserve">газ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</si>
</sst>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  <xf numFmtId="4" fontId="1" fillId="0" borderId="1" xfId="0" applyNumberFormat="1" applyFont="1" applyBorder="1"/>
    <xf numFmtId="3" fontId="0" fillId="0" borderId="1" xfId="0" applyNumberFormat="1" applyBorder="1"/>
    <xf numFmtId="0" fontId="3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H23" sqref="H23"/>
    </sheetView>
  </sheetViews>
  <sheetFormatPr defaultRowHeight="15"/>
  <cols>
    <col min="1" max="1" width="18.85546875" customWidth="1"/>
    <col min="2" max="2" width="18.42578125" customWidth="1"/>
  </cols>
  <sheetData>
    <row r="1" spans="1:3" ht="15.75">
      <c r="A1" s="3" t="s">
        <v>0</v>
      </c>
    </row>
    <row r="2" spans="1:3" ht="30" customHeight="1">
      <c r="A2" s="2" t="s">
        <v>1</v>
      </c>
      <c r="B2" s="7">
        <f>B3+B4+B5+B6+B7+B8+B9+B10+B11+B12+B13</f>
        <v>1065394.2699999998</v>
      </c>
      <c r="C2" s="1"/>
    </row>
    <row r="3" spans="1:3" ht="15.75">
      <c r="A3" s="2" t="s">
        <v>10</v>
      </c>
      <c r="B3" s="4">
        <v>320030.13</v>
      </c>
      <c r="C3" s="1"/>
    </row>
    <row r="4" spans="1:3" ht="15.75">
      <c r="A4" s="2" t="s">
        <v>11</v>
      </c>
      <c r="B4" s="4">
        <v>2783.48</v>
      </c>
      <c r="C4" s="1"/>
    </row>
    <row r="5" spans="1:3" ht="15.75">
      <c r="A5" s="2" t="s">
        <v>12</v>
      </c>
      <c r="B5" s="4">
        <v>49071</v>
      </c>
      <c r="C5" s="1"/>
    </row>
    <row r="6" spans="1:3" ht="15.75">
      <c r="A6" s="2" t="s">
        <v>13</v>
      </c>
      <c r="B6" s="4">
        <v>152738.1</v>
      </c>
      <c r="C6" s="1"/>
    </row>
    <row r="7" spans="1:3" ht="15.75">
      <c r="A7" s="2" t="s">
        <v>67</v>
      </c>
      <c r="B7" s="4">
        <v>2351.09</v>
      </c>
      <c r="C7" s="1"/>
    </row>
    <row r="8" spans="1:3" ht="15.75">
      <c r="A8" s="2" t="s">
        <v>68</v>
      </c>
      <c r="B8" s="4">
        <v>32000</v>
      </c>
      <c r="C8" s="1"/>
    </row>
    <row r="9" spans="1:3" ht="15.75">
      <c r="A9" s="2" t="s">
        <v>14</v>
      </c>
      <c r="B9" s="4">
        <v>340356.33</v>
      </c>
      <c r="C9" s="1"/>
    </row>
    <row r="10" spans="1:3" ht="15.75">
      <c r="A10" s="2" t="s">
        <v>11</v>
      </c>
      <c r="B10" s="4">
        <v>1022</v>
      </c>
      <c r="C10" s="1"/>
    </row>
    <row r="11" spans="1:3" ht="15.75">
      <c r="A11" s="2" t="s">
        <v>12</v>
      </c>
      <c r="B11" s="4">
        <v>91169</v>
      </c>
      <c r="C11" s="1"/>
    </row>
    <row r="12" spans="1:3" ht="15.75">
      <c r="A12" s="2" t="s">
        <v>13</v>
      </c>
      <c r="B12" s="4">
        <v>5131.45</v>
      </c>
      <c r="C12" s="1"/>
    </row>
    <row r="13" spans="1:3" ht="15.75">
      <c r="A13" s="2" t="s">
        <v>15</v>
      </c>
      <c r="B13" s="4">
        <v>68741.69</v>
      </c>
      <c r="C13" s="1"/>
    </row>
    <row r="14" spans="1:3" ht="15.75">
      <c r="A14" s="2"/>
      <c r="B14" s="1"/>
      <c r="C14" s="1"/>
    </row>
    <row r="15" spans="1:3" ht="29.25" customHeight="1">
      <c r="A15" s="2" t="s">
        <v>20</v>
      </c>
      <c r="B15" s="7">
        <v>158480</v>
      </c>
      <c r="C15" s="1"/>
    </row>
    <row r="16" spans="1:3" ht="15.75">
      <c r="A16" s="2" t="s">
        <v>18</v>
      </c>
      <c r="B16" s="4">
        <v>120204</v>
      </c>
      <c r="C16" s="1"/>
    </row>
    <row r="17" spans="1:3" ht="15.75">
      <c r="A17" s="2" t="s">
        <v>19</v>
      </c>
      <c r="B17" s="4">
        <v>38276</v>
      </c>
      <c r="C17" s="1"/>
    </row>
    <row r="18" spans="1:3" ht="29.25" customHeight="1">
      <c r="A18" s="2" t="s">
        <v>3</v>
      </c>
      <c r="B18" s="7">
        <v>113993</v>
      </c>
      <c r="C18" s="1"/>
    </row>
    <row r="19" spans="1:3" ht="30.75" customHeight="1">
      <c r="A19" s="2" t="s">
        <v>4</v>
      </c>
      <c r="B19" s="7">
        <v>168515</v>
      </c>
      <c r="C19" s="1"/>
    </row>
    <row r="20" spans="1:3" ht="29.25" customHeight="1">
      <c r="A20" s="2" t="s">
        <v>5</v>
      </c>
      <c r="B20" s="7">
        <v>278972</v>
      </c>
      <c r="C20" s="1"/>
    </row>
    <row r="21" spans="1:3" ht="24.75" customHeight="1">
      <c r="A21" s="2" t="s">
        <v>6</v>
      </c>
      <c r="B21" s="7">
        <v>14446</v>
      </c>
      <c r="C21" s="1"/>
    </row>
    <row r="22" spans="1:3" ht="28.5" customHeight="1">
      <c r="A22" s="2" t="s">
        <v>7</v>
      </c>
      <c r="B22" s="7">
        <v>12082</v>
      </c>
      <c r="C22" s="1"/>
    </row>
    <row r="23" spans="1:3" ht="27.75" customHeight="1">
      <c r="A23" s="2" t="s">
        <v>8</v>
      </c>
      <c r="B23" s="7">
        <f>B2+B15+B18+B19+B20+B21+B22</f>
        <v>1811882.2699999998</v>
      </c>
      <c r="C23" s="1"/>
    </row>
    <row r="24" spans="1:3" ht="15.75">
      <c r="A24" s="2"/>
      <c r="B24" s="1"/>
      <c r="C24" s="1"/>
    </row>
    <row r="25" spans="1:3" ht="15.75">
      <c r="A25" s="2"/>
      <c r="B25" s="1"/>
      <c r="C25" s="1"/>
    </row>
    <row r="27" spans="1:3">
      <c r="A27" s="5" t="s">
        <v>21</v>
      </c>
      <c r="B27" s="6">
        <v>3835241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43"/>
  <sheetViews>
    <sheetView workbookViewId="0">
      <selection activeCell="A42" sqref="A42"/>
    </sheetView>
  </sheetViews>
  <sheetFormatPr defaultRowHeight="15"/>
  <cols>
    <col min="1" max="2" width="26" customWidth="1"/>
  </cols>
  <sheetData>
    <row r="2" spans="1:3">
      <c r="A2" s="5" t="s">
        <v>38</v>
      </c>
    </row>
    <row r="3" spans="1:3" ht="15.75">
      <c r="A3" s="9" t="s">
        <v>1</v>
      </c>
      <c r="B3" s="7">
        <v>7022796.8099999996</v>
      </c>
      <c r="C3" s="1"/>
    </row>
    <row r="4" spans="1:3" ht="15.75">
      <c r="A4" s="2" t="s">
        <v>62</v>
      </c>
      <c r="B4" s="4">
        <v>763432.49</v>
      </c>
      <c r="C4" s="1"/>
    </row>
    <row r="5" spans="1:3" ht="15.75">
      <c r="A5" s="2" t="s">
        <v>11</v>
      </c>
      <c r="B5" s="4">
        <v>331692.11</v>
      </c>
      <c r="C5" s="1"/>
    </row>
    <row r="6" spans="1:3" ht="15.75">
      <c r="A6" s="2" t="s">
        <v>12</v>
      </c>
      <c r="B6" s="4">
        <v>75982.899999999994</v>
      </c>
      <c r="C6" s="1"/>
    </row>
    <row r="7" spans="1:3" ht="15.75">
      <c r="A7" s="2" t="s">
        <v>13</v>
      </c>
      <c r="B7" s="4">
        <v>66588.210000000006</v>
      </c>
      <c r="C7" s="1"/>
    </row>
    <row r="8" spans="1:3" ht="15.75">
      <c r="A8" s="2" t="s">
        <v>65</v>
      </c>
      <c r="B8" s="4">
        <v>6580.08</v>
      </c>
      <c r="C8" s="1"/>
    </row>
    <row r="9" spans="1:3" ht="15.75">
      <c r="A9" s="2" t="s">
        <v>70</v>
      </c>
      <c r="B9" s="4">
        <v>64872</v>
      </c>
      <c r="C9" s="1"/>
    </row>
    <row r="10" spans="1:3" ht="15.75">
      <c r="A10" s="2" t="s">
        <v>67</v>
      </c>
      <c r="B10" s="4">
        <v>11343.18</v>
      </c>
      <c r="C10" s="1"/>
    </row>
    <row r="11" spans="1:3" ht="15.75">
      <c r="A11" s="2" t="s">
        <v>71</v>
      </c>
      <c r="B11" s="4">
        <v>330881.59000000003</v>
      </c>
      <c r="C11" s="1"/>
    </row>
    <row r="12" spans="1:3" ht="15.75">
      <c r="A12" s="2" t="s">
        <v>14</v>
      </c>
      <c r="B12" s="4">
        <v>1820970.06</v>
      </c>
      <c r="C12" s="1"/>
    </row>
    <row r="13" spans="1:3" ht="15.75">
      <c r="A13" s="2" t="s">
        <v>11</v>
      </c>
      <c r="B13" s="4">
        <v>37487.599999999999</v>
      </c>
      <c r="C13" s="1"/>
    </row>
    <row r="14" spans="1:3" ht="15.75">
      <c r="A14" s="2" t="s">
        <v>12</v>
      </c>
      <c r="B14" s="4">
        <v>194391.48</v>
      </c>
      <c r="C14" s="1"/>
    </row>
    <row r="15" spans="1:3" ht="15.75">
      <c r="A15" s="2" t="s">
        <v>13</v>
      </c>
      <c r="B15" s="4">
        <v>111632.19</v>
      </c>
      <c r="C15" s="1"/>
    </row>
    <row r="16" spans="1:3" ht="15.75">
      <c r="A16" s="2" t="s">
        <v>15</v>
      </c>
      <c r="B16" s="4">
        <v>310564.08</v>
      </c>
      <c r="C16" s="1"/>
    </row>
    <row r="17" spans="1:3" ht="15.75">
      <c r="A17" s="2" t="s">
        <v>65</v>
      </c>
      <c r="B17" s="4">
        <v>10670.64</v>
      </c>
      <c r="C17" s="1"/>
    </row>
    <row r="18" spans="1:3" ht="15.75">
      <c r="A18" s="2" t="s">
        <v>69</v>
      </c>
      <c r="B18" s="4">
        <v>1154.3599999999999</v>
      </c>
      <c r="C18" s="1"/>
    </row>
    <row r="19" spans="1:3" ht="15.75">
      <c r="A19" s="2" t="s">
        <v>53</v>
      </c>
      <c r="B19" s="4">
        <v>1064755.8400000001</v>
      </c>
      <c r="C19" s="1"/>
    </row>
    <row r="20" spans="1:3" ht="15.75">
      <c r="A20" s="2" t="s">
        <v>54</v>
      </c>
      <c r="B20" s="4">
        <v>669373</v>
      </c>
      <c r="C20" s="1"/>
    </row>
    <row r="21" spans="1:3" ht="15.75">
      <c r="A21" s="2" t="s">
        <v>55</v>
      </c>
      <c r="B21" s="4">
        <v>935532</v>
      </c>
      <c r="C21" s="1"/>
    </row>
    <row r="22" spans="1:3" ht="15.75">
      <c r="A22" s="2" t="s">
        <v>56</v>
      </c>
      <c r="B22" s="1">
        <v>214893</v>
      </c>
      <c r="C22" s="1"/>
    </row>
    <row r="23" spans="1:3" ht="15.75">
      <c r="A23" s="9" t="s">
        <v>20</v>
      </c>
      <c r="B23" s="7">
        <v>4179687</v>
      </c>
      <c r="C23" s="1"/>
    </row>
    <row r="24" spans="1:3" ht="15.75">
      <c r="A24" s="2" t="s">
        <v>18</v>
      </c>
      <c r="B24" s="4">
        <v>1042155</v>
      </c>
      <c r="C24" s="1"/>
    </row>
    <row r="25" spans="1:3" ht="15.75">
      <c r="A25" s="2" t="s">
        <v>19</v>
      </c>
      <c r="B25" s="4">
        <v>466638</v>
      </c>
      <c r="C25" s="1"/>
    </row>
    <row r="26" spans="1:3" ht="15.75">
      <c r="A26" s="2" t="s">
        <v>43</v>
      </c>
      <c r="B26" s="4">
        <v>2048250</v>
      </c>
      <c r="C26" s="1"/>
    </row>
    <row r="27" spans="1:3" ht="15.75">
      <c r="A27" s="2" t="s">
        <v>44</v>
      </c>
      <c r="B27" s="4">
        <v>357199</v>
      </c>
      <c r="C27" s="1"/>
    </row>
    <row r="28" spans="1:3" ht="15.75">
      <c r="A28" s="2" t="s">
        <v>45</v>
      </c>
      <c r="B28" s="4">
        <v>265445</v>
      </c>
      <c r="C28" s="1"/>
    </row>
    <row r="29" spans="1:3" ht="15.75">
      <c r="A29" s="9" t="s">
        <v>3</v>
      </c>
      <c r="B29" s="7">
        <v>253187</v>
      </c>
      <c r="C29" s="1"/>
    </row>
    <row r="30" spans="1:3" ht="15.75">
      <c r="A30" s="9" t="s">
        <v>46</v>
      </c>
      <c r="B30" s="7">
        <v>4827360</v>
      </c>
      <c r="C30" s="1"/>
    </row>
    <row r="31" spans="1:3" ht="15.75">
      <c r="A31" s="11" t="s">
        <v>47</v>
      </c>
      <c r="B31" s="7">
        <v>723050</v>
      </c>
      <c r="C31" s="1"/>
    </row>
    <row r="32" spans="1:3" ht="15.75">
      <c r="A32" s="9" t="s">
        <v>48</v>
      </c>
      <c r="B32" s="7">
        <v>2454600</v>
      </c>
      <c r="C32" s="1"/>
    </row>
    <row r="33" spans="1:3" ht="15.75">
      <c r="A33" s="9" t="s">
        <v>49</v>
      </c>
      <c r="B33" s="7">
        <v>135800</v>
      </c>
      <c r="C33" s="1"/>
    </row>
    <row r="34" spans="1:3" ht="15.75">
      <c r="A34" s="9" t="s">
        <v>50</v>
      </c>
      <c r="B34" s="7">
        <v>67494.31</v>
      </c>
      <c r="C34" s="1"/>
    </row>
    <row r="35" spans="1:3" ht="15.75">
      <c r="A35" s="9" t="s">
        <v>51</v>
      </c>
      <c r="B35" s="7">
        <v>1741469</v>
      </c>
      <c r="C35" s="1"/>
    </row>
    <row r="36" spans="1:3" ht="15.75">
      <c r="A36" s="9" t="s">
        <v>52</v>
      </c>
      <c r="B36" s="7">
        <v>69115</v>
      </c>
      <c r="C36" s="1"/>
    </row>
    <row r="37" spans="1:3" ht="15.75">
      <c r="A37" s="9" t="s">
        <v>57</v>
      </c>
      <c r="B37" s="7">
        <v>99720</v>
      </c>
      <c r="C37" s="1"/>
    </row>
    <row r="38" spans="1:3" ht="15.75">
      <c r="A38" s="9" t="s">
        <v>58</v>
      </c>
      <c r="B38" s="7">
        <v>448201</v>
      </c>
      <c r="C38" s="1"/>
    </row>
    <row r="39" spans="1:3" ht="15.75">
      <c r="A39" s="9" t="s">
        <v>59</v>
      </c>
      <c r="B39" s="7">
        <v>785887</v>
      </c>
      <c r="C39" s="1"/>
    </row>
    <row r="40" spans="1:3" ht="15.75">
      <c r="A40" s="9" t="s">
        <v>60</v>
      </c>
      <c r="B40" s="7">
        <v>2011561</v>
      </c>
      <c r="C40" s="1"/>
    </row>
    <row r="41" spans="1:3" ht="15.75">
      <c r="A41" s="9" t="s">
        <v>66</v>
      </c>
      <c r="B41" s="7">
        <v>417340</v>
      </c>
      <c r="C41" s="1"/>
    </row>
    <row r="42" spans="1:3" ht="15.75">
      <c r="A42" s="9" t="s">
        <v>7</v>
      </c>
      <c r="B42" s="4">
        <v>478551</v>
      </c>
      <c r="C42" s="1"/>
    </row>
    <row r="43" spans="1:3" ht="15.75">
      <c r="A43" s="2"/>
      <c r="B43" s="7">
        <f>B3+B23+B29+B30+B31+B32+B33+B34+B35+B36+B37+B38+B39+B40+B41+B42</f>
        <v>25715819.119999997</v>
      </c>
      <c r="C43" s="1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17"/>
  <sheetViews>
    <sheetView tabSelected="1" workbookViewId="0">
      <selection activeCell="B15" sqref="B15"/>
    </sheetView>
  </sheetViews>
  <sheetFormatPr defaultRowHeight="15"/>
  <cols>
    <col min="1" max="1" width="22.7109375" customWidth="1"/>
    <col min="2" max="2" width="18.5703125" customWidth="1"/>
    <col min="6" max="6" width="21.7109375" customWidth="1"/>
  </cols>
  <sheetData>
    <row r="3" spans="1:3">
      <c r="A3" s="1"/>
      <c r="B3" s="10" t="s">
        <v>39</v>
      </c>
      <c r="C3" s="1"/>
    </row>
    <row r="4" spans="1:3">
      <c r="A4" s="1"/>
      <c r="B4" s="1"/>
      <c r="C4" s="1"/>
    </row>
    <row r="5" spans="1:3">
      <c r="A5" s="1" t="s">
        <v>40</v>
      </c>
      <c r="B5" s="7">
        <f>B6+B7</f>
        <v>880387.65</v>
      </c>
      <c r="C5" s="1"/>
    </row>
    <row r="6" spans="1:3">
      <c r="A6" s="1" t="s">
        <v>41</v>
      </c>
      <c r="B6" s="4">
        <v>395677.81</v>
      </c>
      <c r="C6" s="1"/>
    </row>
    <row r="7" spans="1:3">
      <c r="A7" s="1" t="s">
        <v>42</v>
      </c>
      <c r="B7" s="4">
        <v>484709.84</v>
      </c>
      <c r="C7" s="1"/>
    </row>
    <row r="8" spans="1:3">
      <c r="A8" s="1" t="s">
        <v>2</v>
      </c>
      <c r="B8" s="4">
        <v>65052</v>
      </c>
      <c r="C8" s="1"/>
    </row>
    <row r="9" spans="1:3">
      <c r="A9" s="1" t="s">
        <v>3</v>
      </c>
      <c r="B9" s="8">
        <v>114635</v>
      </c>
      <c r="C9" s="1"/>
    </row>
    <row r="10" spans="1:3">
      <c r="A10" s="1" t="s">
        <v>4</v>
      </c>
      <c r="B10" s="4">
        <v>164330</v>
      </c>
      <c r="C10" s="1"/>
    </row>
    <row r="11" spans="1:3">
      <c r="A11" s="1" t="s">
        <v>5</v>
      </c>
      <c r="B11" s="4">
        <v>457680</v>
      </c>
      <c r="C11" s="1"/>
    </row>
    <row r="12" spans="1:3">
      <c r="A12" s="1" t="s">
        <v>6</v>
      </c>
      <c r="B12" s="4">
        <v>6442</v>
      </c>
      <c r="C12" s="1"/>
    </row>
    <row r="13" spans="1:3">
      <c r="A13" s="1" t="s">
        <v>7</v>
      </c>
      <c r="B13" s="4">
        <v>7200</v>
      </c>
      <c r="C13" s="1"/>
    </row>
    <row r="14" spans="1:3">
      <c r="A14" s="1" t="s">
        <v>8</v>
      </c>
      <c r="B14" s="7">
        <f>B5+B8+B9+B10+B11+B12+B13</f>
        <v>1695726.65</v>
      </c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"/>
    </sheetView>
  </sheetViews>
  <sheetFormatPr defaultRowHeight="15"/>
  <cols>
    <col min="1" max="1" width="18.42578125" customWidth="1"/>
    <col min="2" max="2" width="19.285156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workbookViewId="0">
      <selection activeCell="B22" sqref="B22"/>
    </sheetView>
  </sheetViews>
  <sheetFormatPr defaultRowHeight="15"/>
  <cols>
    <col min="1" max="1" width="18.5703125" customWidth="1"/>
    <col min="2" max="2" width="18.140625" customWidth="1"/>
  </cols>
  <sheetData>
    <row r="2" spans="1:3">
      <c r="A2" t="s">
        <v>9</v>
      </c>
    </row>
    <row r="3" spans="1:3" ht="15.75">
      <c r="A3" s="2" t="s">
        <v>1</v>
      </c>
      <c r="B3" s="4">
        <f>B4+B5+B6+B7+B8+B9+B10+B11+B12+B13</f>
        <v>1678533.61</v>
      </c>
      <c r="C3" s="1"/>
    </row>
    <row r="4" spans="1:3" ht="15.75">
      <c r="A4" s="2" t="s">
        <v>16</v>
      </c>
      <c r="B4" s="4">
        <v>715146</v>
      </c>
      <c r="C4" s="1"/>
    </row>
    <row r="5" spans="1:3" ht="15.75">
      <c r="A5" s="2" t="s">
        <v>11</v>
      </c>
      <c r="B5" s="4">
        <v>4992.43</v>
      </c>
      <c r="C5" s="1"/>
    </row>
    <row r="6" spans="1:3" ht="15.75">
      <c r="A6" s="2" t="s">
        <v>17</v>
      </c>
      <c r="B6" s="4">
        <v>125000</v>
      </c>
      <c r="C6" s="1"/>
    </row>
    <row r="7" spans="1:3" ht="15.75">
      <c r="A7" s="2" t="s">
        <v>12</v>
      </c>
      <c r="B7" s="4">
        <v>44623</v>
      </c>
      <c r="C7" s="1"/>
    </row>
    <row r="8" spans="1:3" ht="15.75">
      <c r="A8" s="2" t="s">
        <v>13</v>
      </c>
      <c r="B8" s="4">
        <v>56436</v>
      </c>
      <c r="C8" s="1"/>
    </row>
    <row r="9" spans="1:3" ht="15.75">
      <c r="A9" s="2" t="s">
        <v>69</v>
      </c>
      <c r="B9" s="4">
        <v>5335.18</v>
      </c>
      <c r="C9" s="1"/>
    </row>
    <row r="10" spans="1:3" ht="15.75">
      <c r="A10" s="2" t="s">
        <v>15</v>
      </c>
      <c r="B10" s="4">
        <v>374356</v>
      </c>
      <c r="C10" s="1"/>
    </row>
    <row r="11" spans="1:3" ht="15.75">
      <c r="A11" s="2" t="s">
        <v>14</v>
      </c>
      <c r="B11" s="4">
        <v>228992</v>
      </c>
      <c r="C11" s="1"/>
    </row>
    <row r="12" spans="1:3" ht="15.75">
      <c r="A12" s="2" t="s">
        <v>12</v>
      </c>
      <c r="B12" s="4">
        <v>64578</v>
      </c>
      <c r="C12" s="1"/>
    </row>
    <row r="13" spans="1:3" ht="15.75">
      <c r="A13" s="2" t="s">
        <v>15</v>
      </c>
      <c r="B13" s="4">
        <v>59075</v>
      </c>
      <c r="C13" s="1"/>
    </row>
    <row r="14" spans="1:3" ht="15.75">
      <c r="A14" s="2"/>
      <c r="B14" s="1"/>
      <c r="C14" s="1"/>
    </row>
    <row r="15" spans="1:3" ht="15.75">
      <c r="A15" s="2" t="s">
        <v>2</v>
      </c>
      <c r="B15" s="4">
        <v>238898</v>
      </c>
      <c r="C15" s="1"/>
    </row>
    <row r="16" spans="1:3" ht="15.75">
      <c r="A16" s="2" t="s">
        <v>3</v>
      </c>
      <c r="B16" s="4">
        <v>83877</v>
      </c>
      <c r="C16" s="1"/>
    </row>
    <row r="17" spans="1:3" ht="15.75">
      <c r="A17" s="2" t="s">
        <v>4</v>
      </c>
      <c r="B17" s="4">
        <v>176000</v>
      </c>
      <c r="C17" s="1"/>
    </row>
    <row r="18" spans="1:3" ht="15.75">
      <c r="A18" s="2" t="s">
        <v>5</v>
      </c>
      <c r="B18" s="1"/>
      <c r="C18" s="1"/>
    </row>
    <row r="19" spans="1:3" ht="15.75">
      <c r="A19" s="2" t="s">
        <v>6</v>
      </c>
      <c r="B19" s="4">
        <v>12660</v>
      </c>
      <c r="C19" s="1"/>
    </row>
    <row r="20" spans="1:3" ht="15.75">
      <c r="A20" s="2" t="s">
        <v>7</v>
      </c>
      <c r="B20" s="1">
        <v>10395</v>
      </c>
      <c r="C20" s="1"/>
    </row>
    <row r="21" spans="1:3" ht="15.75">
      <c r="A21" s="2" t="s">
        <v>8</v>
      </c>
      <c r="B21" s="4">
        <f>B3+B15+B16+B17+B19+B20</f>
        <v>2200363.6100000003</v>
      </c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workbookViewId="0">
      <selection activeCell="B25" sqref="B25"/>
    </sheetView>
  </sheetViews>
  <sheetFormatPr defaultRowHeight="15"/>
  <cols>
    <col min="1" max="1" width="18.5703125" customWidth="1"/>
    <col min="2" max="2" width="18.140625" customWidth="1"/>
  </cols>
  <sheetData>
    <row r="2" spans="1:3">
      <c r="A2" s="5" t="s">
        <v>22</v>
      </c>
    </row>
    <row r="3" spans="1:3" ht="15.75">
      <c r="A3" s="2" t="s">
        <v>1</v>
      </c>
      <c r="B3" s="7">
        <f>B4+B5+B6+B7+B8+B9+B10+B11+B12+B13+B14</f>
        <v>1050115.4400000002</v>
      </c>
      <c r="C3" s="1"/>
    </row>
    <row r="4" spans="1:3" ht="15.75">
      <c r="A4" s="2" t="s">
        <v>61</v>
      </c>
      <c r="B4" s="4">
        <v>360076.2</v>
      </c>
      <c r="C4" s="1"/>
    </row>
    <row r="5" spans="1:3" ht="15.75">
      <c r="A5" s="2" t="s">
        <v>11</v>
      </c>
      <c r="B5" s="4">
        <v>25928.49</v>
      </c>
      <c r="C5" s="1"/>
    </row>
    <row r="6" spans="1:3" ht="15.75">
      <c r="A6" s="2" t="s">
        <v>12</v>
      </c>
      <c r="B6" s="4">
        <v>25776.79</v>
      </c>
      <c r="C6" s="1"/>
    </row>
    <row r="7" spans="1:3" ht="15.75">
      <c r="A7" s="2" t="s">
        <v>13</v>
      </c>
      <c r="B7" s="4">
        <v>31865.83</v>
      </c>
      <c r="C7" s="1"/>
    </row>
    <row r="8" spans="1:3" ht="15.75">
      <c r="A8" s="2" t="s">
        <v>67</v>
      </c>
      <c r="B8" s="4">
        <v>4068.26</v>
      </c>
      <c r="C8" s="1"/>
    </row>
    <row r="9" spans="1:3" ht="15.75">
      <c r="A9" s="2" t="s">
        <v>15</v>
      </c>
      <c r="B9" s="4">
        <v>266752.83</v>
      </c>
      <c r="C9" s="1"/>
    </row>
    <row r="10" spans="1:3" ht="15.75">
      <c r="A10" s="2" t="s">
        <v>14</v>
      </c>
      <c r="B10" s="4">
        <v>237687.73</v>
      </c>
      <c r="C10" s="1"/>
    </row>
    <row r="11" spans="1:3" ht="15.75">
      <c r="A11" s="2" t="s">
        <v>11</v>
      </c>
      <c r="B11" s="4">
        <v>10080</v>
      </c>
      <c r="C11" s="1"/>
    </row>
    <row r="12" spans="1:3" ht="15.75">
      <c r="A12" s="2" t="s">
        <v>12</v>
      </c>
      <c r="B12" s="4">
        <v>31104.28</v>
      </c>
      <c r="C12" s="1"/>
    </row>
    <row r="13" spans="1:3" ht="15.75">
      <c r="A13" s="2" t="s">
        <v>13</v>
      </c>
      <c r="B13" s="4">
        <v>10369.31</v>
      </c>
      <c r="C13" s="1"/>
    </row>
    <row r="14" spans="1:3" ht="15.75">
      <c r="A14" s="2" t="s">
        <v>15</v>
      </c>
      <c r="B14" s="4">
        <v>46405.72</v>
      </c>
      <c r="C14" s="1"/>
    </row>
    <row r="15" spans="1:3" ht="15.75">
      <c r="A15" s="2"/>
      <c r="B15" s="1"/>
      <c r="C15" s="1"/>
    </row>
    <row r="16" spans="1:3" ht="15.75">
      <c r="A16" s="2" t="s">
        <v>20</v>
      </c>
      <c r="B16" s="7">
        <v>167815</v>
      </c>
      <c r="C16" s="1"/>
    </row>
    <row r="17" spans="1:3" ht="15.75">
      <c r="A17" s="2" t="s">
        <v>18</v>
      </c>
      <c r="B17" s="4">
        <v>126723</v>
      </c>
      <c r="C17" s="1"/>
    </row>
    <row r="18" spans="1:3" ht="15.75">
      <c r="A18" s="2" t="s">
        <v>19</v>
      </c>
      <c r="B18" s="4">
        <v>41092</v>
      </c>
      <c r="C18" s="1"/>
    </row>
    <row r="19" spans="1:3" ht="15.75">
      <c r="A19" s="2" t="s">
        <v>3</v>
      </c>
      <c r="B19" s="7">
        <v>143161</v>
      </c>
      <c r="C19" s="1"/>
    </row>
    <row r="20" spans="1:3" ht="15.75">
      <c r="A20" s="2" t="s">
        <v>4</v>
      </c>
      <c r="B20" s="7">
        <v>143112</v>
      </c>
      <c r="C20" s="1"/>
    </row>
    <row r="21" spans="1:3" ht="15.75">
      <c r="A21" s="2" t="s">
        <v>5</v>
      </c>
      <c r="B21" s="7"/>
      <c r="C21" s="1"/>
    </row>
    <row r="22" spans="1:3" ht="15.75">
      <c r="A22" s="2" t="s">
        <v>6</v>
      </c>
      <c r="B22" s="7">
        <v>6470</v>
      </c>
      <c r="C22" s="1"/>
    </row>
    <row r="23" spans="1:3" ht="15.75">
      <c r="A23" s="2" t="s">
        <v>7</v>
      </c>
      <c r="B23" s="7"/>
      <c r="C23" s="1"/>
    </row>
    <row r="24" spans="1:3" ht="15.75">
      <c r="A24" s="2" t="s">
        <v>8</v>
      </c>
      <c r="B24" s="7">
        <f>B3+B16+B19+B20+B22+B23</f>
        <v>1510673.4400000002</v>
      </c>
      <c r="C24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5"/>
  <sheetViews>
    <sheetView workbookViewId="0">
      <selection activeCell="B26" sqref="B26"/>
    </sheetView>
  </sheetViews>
  <sheetFormatPr defaultRowHeight="15"/>
  <cols>
    <col min="1" max="1" width="20.7109375" customWidth="1"/>
    <col min="2" max="2" width="17.85546875" customWidth="1"/>
  </cols>
  <sheetData>
    <row r="2" spans="1:3">
      <c r="A2" s="5" t="s">
        <v>23</v>
      </c>
    </row>
    <row r="3" spans="1:3" ht="15.75">
      <c r="A3" s="2" t="s">
        <v>1</v>
      </c>
      <c r="B3" s="7">
        <f>B4+B5+B6+B7+B8+B9+B10+B11+B12+B13+B14</f>
        <v>1826939.1300000001</v>
      </c>
      <c r="C3" s="1"/>
    </row>
    <row r="4" spans="1:3" ht="15.75">
      <c r="A4" s="2" t="s">
        <v>61</v>
      </c>
      <c r="B4" s="4">
        <v>601247.39</v>
      </c>
      <c r="C4" s="1"/>
    </row>
    <row r="5" spans="1:3" ht="15.75">
      <c r="A5" s="2" t="s">
        <v>11</v>
      </c>
      <c r="B5" s="4">
        <v>81697.91</v>
      </c>
      <c r="C5" s="1"/>
    </row>
    <row r="6" spans="1:3" ht="15.75">
      <c r="A6" s="2" t="s">
        <v>12</v>
      </c>
      <c r="B6" s="4">
        <v>25875.48</v>
      </c>
      <c r="C6" s="1"/>
    </row>
    <row r="7" spans="1:3" ht="15.75">
      <c r="A7" s="2" t="s">
        <v>13</v>
      </c>
      <c r="B7" s="4">
        <v>61683.4</v>
      </c>
      <c r="C7" s="1"/>
    </row>
    <row r="8" spans="1:3" ht="15.75">
      <c r="A8" s="2" t="s">
        <v>15</v>
      </c>
      <c r="B8" s="4">
        <v>370927.95</v>
      </c>
      <c r="C8" s="1"/>
    </row>
    <row r="9" spans="1:3" ht="15.75">
      <c r="A9" s="2" t="s">
        <v>69</v>
      </c>
      <c r="B9" s="4">
        <v>1693.27</v>
      </c>
      <c r="C9" s="1"/>
    </row>
    <row r="10" spans="1:3" ht="15.75">
      <c r="A10" s="2" t="s">
        <v>14</v>
      </c>
      <c r="B10" s="4">
        <v>433311.95</v>
      </c>
      <c r="C10" s="1"/>
    </row>
    <row r="11" spans="1:3" ht="15.75">
      <c r="A11" s="2" t="s">
        <v>11</v>
      </c>
      <c r="B11" s="4">
        <v>31500</v>
      </c>
      <c r="C11" s="1"/>
    </row>
    <row r="12" spans="1:3" ht="15.75">
      <c r="A12" s="2" t="s">
        <v>12</v>
      </c>
      <c r="B12" s="4">
        <v>31081.52</v>
      </c>
      <c r="C12" s="1"/>
    </row>
    <row r="13" spans="1:3" ht="15.75">
      <c r="A13" s="2" t="s">
        <v>13</v>
      </c>
      <c r="B13" s="4">
        <v>33881.1</v>
      </c>
      <c r="C13" s="1"/>
    </row>
    <row r="14" spans="1:3" ht="15.75">
      <c r="A14" s="2" t="s">
        <v>15</v>
      </c>
      <c r="B14" s="4">
        <v>154039.16</v>
      </c>
      <c r="C14" s="1"/>
    </row>
    <row r="15" spans="1:3" ht="15.75">
      <c r="A15" s="2"/>
      <c r="B15" s="1"/>
      <c r="C15" s="1"/>
    </row>
    <row r="16" spans="1:3" ht="15.75">
      <c r="A16" s="2" t="s">
        <v>20</v>
      </c>
      <c r="B16" s="7">
        <v>112875</v>
      </c>
      <c r="C16" s="1"/>
    </row>
    <row r="17" spans="1:3" ht="15.75">
      <c r="A17" s="2" t="s">
        <v>24</v>
      </c>
      <c r="B17" s="4">
        <v>23619</v>
      </c>
      <c r="C17" s="1"/>
    </row>
    <row r="18" spans="1:3" ht="15.75">
      <c r="A18" s="2" t="s">
        <v>25</v>
      </c>
      <c r="B18" s="4">
        <v>44480</v>
      </c>
      <c r="C18" s="1"/>
    </row>
    <row r="19" spans="1:3" ht="15.75">
      <c r="A19" s="2" t="s">
        <v>19</v>
      </c>
      <c r="B19" s="4">
        <v>44775</v>
      </c>
      <c r="C19" s="1"/>
    </row>
    <row r="20" spans="1:3" ht="15.75">
      <c r="A20" s="2" t="s">
        <v>3</v>
      </c>
      <c r="B20" s="7">
        <v>223784</v>
      </c>
      <c r="C20" s="1"/>
    </row>
    <row r="21" spans="1:3" ht="15.75">
      <c r="A21" s="2" t="s">
        <v>4</v>
      </c>
      <c r="B21" s="7">
        <v>181028</v>
      </c>
      <c r="C21" s="1"/>
    </row>
    <row r="22" spans="1:3" ht="15.75">
      <c r="A22" s="2" t="s">
        <v>5</v>
      </c>
      <c r="B22" s="7"/>
      <c r="C22" s="1"/>
    </row>
    <row r="23" spans="1:3" ht="15.75">
      <c r="A23" s="2" t="s">
        <v>6</v>
      </c>
      <c r="B23" s="7">
        <v>8815</v>
      </c>
      <c r="C23" s="1"/>
    </row>
    <row r="24" spans="1:3" ht="15.75">
      <c r="A24" s="2" t="s">
        <v>7</v>
      </c>
      <c r="B24" s="1">
        <v>1650</v>
      </c>
      <c r="C24" s="1"/>
    </row>
    <row r="25" spans="1:3" ht="15.75">
      <c r="A25" s="9" t="s">
        <v>8</v>
      </c>
      <c r="B25" s="7">
        <f>B3+B16+B20+B21+B23+B24</f>
        <v>2355091.13</v>
      </c>
      <c r="C2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topLeftCell="A7" workbookViewId="0">
      <selection activeCell="B11" sqref="B11"/>
    </sheetView>
  </sheetViews>
  <sheetFormatPr defaultRowHeight="15"/>
  <cols>
    <col min="1" max="1" width="19.42578125" customWidth="1"/>
    <col min="2" max="2" width="18.7109375" customWidth="1"/>
  </cols>
  <sheetData>
    <row r="2" spans="1:3">
      <c r="A2" s="5" t="s">
        <v>26</v>
      </c>
    </row>
    <row r="3" spans="1:3" ht="15.75">
      <c r="A3" s="2" t="s">
        <v>1</v>
      </c>
      <c r="B3" s="7">
        <v>421901.12</v>
      </c>
      <c r="C3" s="1"/>
    </row>
    <row r="4" spans="1:3" ht="15.75">
      <c r="A4" s="2" t="s">
        <v>62</v>
      </c>
      <c r="B4" s="4">
        <v>58848.41</v>
      </c>
      <c r="C4" s="1"/>
    </row>
    <row r="5" spans="1:3" ht="15.75">
      <c r="A5" s="2" t="s">
        <v>11</v>
      </c>
      <c r="B5" s="4">
        <v>1230.22</v>
      </c>
      <c r="C5" s="1"/>
    </row>
    <row r="6" spans="1:3" ht="15.75">
      <c r="A6" s="2" t="s">
        <v>12</v>
      </c>
      <c r="B6" s="4">
        <v>2388.2600000000002</v>
      </c>
      <c r="C6" s="1"/>
    </row>
    <row r="7" spans="1:3" ht="15.75">
      <c r="A7" s="2" t="s">
        <v>13</v>
      </c>
      <c r="B7" s="4">
        <v>1677.29</v>
      </c>
      <c r="C7" s="1"/>
    </row>
    <row r="8" spans="1:3" ht="15.75">
      <c r="A8" s="2" t="s">
        <v>15</v>
      </c>
      <c r="B8" s="4">
        <v>52935.08</v>
      </c>
      <c r="C8" s="1"/>
    </row>
    <row r="9" spans="1:3" ht="15.75">
      <c r="A9" s="2" t="s">
        <v>14</v>
      </c>
      <c r="B9" s="4">
        <v>234435.88</v>
      </c>
      <c r="C9" s="1"/>
    </row>
    <row r="10" spans="1:3" ht="15.75">
      <c r="A10" s="2" t="s">
        <v>11</v>
      </c>
      <c r="B10" s="4">
        <v>15453</v>
      </c>
      <c r="C10" s="1"/>
    </row>
    <row r="11" spans="1:3" ht="15.75">
      <c r="A11" s="2" t="s">
        <v>12</v>
      </c>
      <c r="B11" s="4">
        <v>27347.18</v>
      </c>
      <c r="C11" s="1"/>
    </row>
    <row r="12" spans="1:3" ht="15.75">
      <c r="A12" s="2" t="s">
        <v>13</v>
      </c>
      <c r="B12" s="4"/>
      <c r="C12" s="1"/>
    </row>
    <row r="13" spans="1:3" ht="15.75">
      <c r="A13" s="2" t="s">
        <v>15</v>
      </c>
      <c r="B13" s="4">
        <v>25785.8</v>
      </c>
      <c r="C13" s="1"/>
    </row>
    <row r="14" spans="1:3" ht="15.75">
      <c r="A14" s="2"/>
      <c r="B14" s="1"/>
      <c r="C14" s="1"/>
    </row>
    <row r="15" spans="1:3" ht="15.75">
      <c r="A15" s="2" t="s">
        <v>20</v>
      </c>
      <c r="B15" s="7">
        <v>41993</v>
      </c>
      <c r="C15" s="1"/>
    </row>
    <row r="16" spans="1:3" ht="15.75">
      <c r="A16" s="2" t="s">
        <v>18</v>
      </c>
      <c r="B16" s="4">
        <v>18912</v>
      </c>
      <c r="C16" s="1"/>
    </row>
    <row r="17" spans="1:3" ht="15.75">
      <c r="A17" s="2" t="s">
        <v>19</v>
      </c>
      <c r="B17" s="4">
        <v>23080.77</v>
      </c>
      <c r="C17" s="1"/>
    </row>
    <row r="18" spans="1:3" ht="15.75">
      <c r="A18" s="2" t="s">
        <v>3</v>
      </c>
      <c r="B18" s="7">
        <v>113756</v>
      </c>
      <c r="C18" s="1"/>
    </row>
    <row r="19" spans="1:3" ht="15.75">
      <c r="A19" s="2" t="s">
        <v>4</v>
      </c>
      <c r="B19" s="7">
        <v>147928</v>
      </c>
      <c r="C19" s="1"/>
    </row>
    <row r="20" spans="1:3" ht="15.75">
      <c r="A20" s="2" t="s">
        <v>5</v>
      </c>
      <c r="B20" s="7"/>
      <c r="C20" s="1"/>
    </row>
    <row r="21" spans="1:3" ht="15.75">
      <c r="A21" s="2" t="s">
        <v>6</v>
      </c>
      <c r="B21" s="7">
        <v>6505</v>
      </c>
      <c r="C21" s="1"/>
    </row>
    <row r="22" spans="1:3" ht="15.75">
      <c r="A22" s="2" t="s">
        <v>7</v>
      </c>
      <c r="B22" s="1"/>
      <c r="C22" s="1"/>
    </row>
    <row r="23" spans="1:3" ht="15.75">
      <c r="A23" s="2" t="s">
        <v>8</v>
      </c>
      <c r="B23" s="7">
        <f>B3+B15+B18+B19+B21</f>
        <v>732083.12</v>
      </c>
      <c r="C23" s="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topLeftCell="A7" workbookViewId="0">
      <selection activeCell="B25" sqref="B25"/>
    </sheetView>
  </sheetViews>
  <sheetFormatPr defaultRowHeight="15"/>
  <cols>
    <col min="1" max="1" width="19.5703125" customWidth="1"/>
    <col min="2" max="2" width="18.5703125" customWidth="1"/>
  </cols>
  <sheetData>
    <row r="2" spans="1:3">
      <c r="A2" s="5" t="s">
        <v>27</v>
      </c>
    </row>
    <row r="3" spans="1:3" ht="15.75">
      <c r="A3" s="2" t="s">
        <v>1</v>
      </c>
      <c r="B3" s="7">
        <f>B4+B5+B6+B7+B8+B9+B10+B11+B12+B13+B14</f>
        <v>1162961.8400000001</v>
      </c>
      <c r="C3" s="1"/>
    </row>
    <row r="4" spans="1:3" ht="15.75">
      <c r="A4" s="2" t="s">
        <v>62</v>
      </c>
      <c r="B4" s="4">
        <v>405238.36</v>
      </c>
      <c r="C4" s="1"/>
    </row>
    <row r="5" spans="1:3" ht="15.75">
      <c r="A5" s="2" t="s">
        <v>11</v>
      </c>
      <c r="B5" s="4">
        <v>21706.93</v>
      </c>
      <c r="C5" s="1"/>
    </row>
    <row r="6" spans="1:3" ht="15.75">
      <c r="A6" s="2" t="s">
        <v>12</v>
      </c>
      <c r="B6" s="4">
        <v>21795.21</v>
      </c>
      <c r="C6" s="1"/>
    </row>
    <row r="7" spans="1:3" ht="15.75">
      <c r="A7" s="2" t="s">
        <v>13</v>
      </c>
      <c r="B7" s="4">
        <v>35814.980000000003</v>
      </c>
      <c r="C7" s="1"/>
    </row>
    <row r="8" spans="1:3" ht="15.75">
      <c r="A8" s="2" t="s">
        <v>15</v>
      </c>
      <c r="B8" s="4">
        <v>243038.36</v>
      </c>
      <c r="C8" s="1"/>
    </row>
    <row r="9" spans="1:3" ht="15.75">
      <c r="A9" s="2" t="s">
        <v>67</v>
      </c>
      <c r="B9" s="4">
        <v>2627.01</v>
      </c>
      <c r="C9" s="1"/>
    </row>
    <row r="10" spans="1:3" ht="15.75">
      <c r="A10" s="2" t="s">
        <v>14</v>
      </c>
      <c r="B10" s="4">
        <v>280293.43</v>
      </c>
      <c r="C10" s="1"/>
    </row>
    <row r="11" spans="1:3" ht="15.75">
      <c r="A11" s="2" t="s">
        <v>11</v>
      </c>
      <c r="B11" s="4">
        <v>25212</v>
      </c>
      <c r="C11" s="1"/>
    </row>
    <row r="12" spans="1:3" ht="15.75">
      <c r="A12" s="2" t="s">
        <v>12</v>
      </c>
      <c r="B12" s="4">
        <v>42300.07</v>
      </c>
      <c r="C12" s="1"/>
    </row>
    <row r="13" spans="1:3" ht="15.75">
      <c r="A13" s="2" t="s">
        <v>13</v>
      </c>
      <c r="B13" s="4">
        <v>14121.82</v>
      </c>
      <c r="C13" s="1"/>
    </row>
    <row r="14" spans="1:3" ht="15.75">
      <c r="A14" s="2" t="s">
        <v>15</v>
      </c>
      <c r="B14" s="4">
        <v>70813.67</v>
      </c>
      <c r="C14" s="1"/>
    </row>
    <row r="15" spans="1:3" ht="15.75">
      <c r="A15" s="2"/>
      <c r="B15" s="1"/>
      <c r="C15" s="1"/>
    </row>
    <row r="16" spans="1:3" ht="15.75">
      <c r="A16" s="2" t="s">
        <v>20</v>
      </c>
      <c r="B16" s="7">
        <v>41993.07</v>
      </c>
      <c r="C16" s="1"/>
    </row>
    <row r="17" spans="1:3" ht="15.75">
      <c r="A17" s="2" t="s">
        <v>18</v>
      </c>
      <c r="B17" s="4">
        <v>18912</v>
      </c>
      <c r="C17" s="1"/>
    </row>
    <row r="18" spans="1:3" ht="15.75">
      <c r="A18" s="2" t="s">
        <v>19</v>
      </c>
      <c r="B18" s="4">
        <v>23080.77</v>
      </c>
      <c r="C18" s="1"/>
    </row>
    <row r="19" spans="1:3" ht="15.75">
      <c r="A19" s="2" t="s">
        <v>3</v>
      </c>
      <c r="B19" s="7">
        <v>57836</v>
      </c>
      <c r="C19" s="1"/>
    </row>
    <row r="20" spans="1:3" ht="15.75">
      <c r="A20" s="2" t="s">
        <v>4</v>
      </c>
      <c r="B20" s="7">
        <v>121869.56</v>
      </c>
      <c r="C20" s="1"/>
    </row>
    <row r="21" spans="1:3" ht="15.75">
      <c r="A21" s="2" t="s">
        <v>5</v>
      </c>
      <c r="B21" s="7"/>
      <c r="C21" s="1"/>
    </row>
    <row r="22" spans="1:3" ht="15.75">
      <c r="A22" s="2" t="s">
        <v>6</v>
      </c>
      <c r="B22" s="7">
        <v>6464.65</v>
      </c>
      <c r="C22" s="1"/>
    </row>
    <row r="23" spans="1:3" ht="15.75">
      <c r="A23" s="2" t="s">
        <v>7</v>
      </c>
      <c r="B23" s="1">
        <v>4439</v>
      </c>
      <c r="C23" s="1"/>
    </row>
    <row r="24" spans="1:3" ht="15.75">
      <c r="A24" s="2" t="s">
        <v>8</v>
      </c>
      <c r="B24" s="7">
        <f>B3+B16+B19+B20+B22+B23</f>
        <v>1395564.12</v>
      </c>
      <c r="C24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4"/>
  <sheetViews>
    <sheetView workbookViewId="0">
      <selection activeCell="B15" sqref="B15"/>
    </sheetView>
  </sheetViews>
  <sheetFormatPr defaultRowHeight="15"/>
  <cols>
    <col min="1" max="1" width="19.85546875" customWidth="1"/>
    <col min="2" max="2" width="18.42578125" customWidth="1"/>
  </cols>
  <sheetData>
    <row r="2" spans="1:3">
      <c r="A2" s="5" t="s">
        <v>28</v>
      </c>
    </row>
    <row r="3" spans="1:3" ht="15.75">
      <c r="A3" s="2" t="s">
        <v>1</v>
      </c>
      <c r="B3" s="7">
        <v>870249.54</v>
      </c>
      <c r="C3" s="1"/>
    </row>
    <row r="4" spans="1:3" ht="15.75">
      <c r="A4" s="2"/>
      <c r="B4" s="1"/>
      <c r="C4" s="1"/>
    </row>
    <row r="5" spans="1:3" ht="15.75">
      <c r="A5" s="2" t="s">
        <v>20</v>
      </c>
      <c r="B5" s="7">
        <v>119969</v>
      </c>
      <c r="C5" s="1"/>
    </row>
    <row r="6" spans="1:3" ht="15.75">
      <c r="A6" s="2" t="s">
        <v>29</v>
      </c>
      <c r="B6" s="4">
        <v>60766</v>
      </c>
      <c r="C6" s="1"/>
    </row>
    <row r="7" spans="1:3" ht="15.75">
      <c r="A7" s="2" t="s">
        <v>30</v>
      </c>
      <c r="B7" s="4">
        <v>35730</v>
      </c>
      <c r="C7" s="1"/>
    </row>
    <row r="8" spans="1:3" ht="15.75">
      <c r="A8" s="2" t="s">
        <v>19</v>
      </c>
      <c r="B8" s="4">
        <v>23473</v>
      </c>
      <c r="C8" s="1"/>
    </row>
    <row r="9" spans="1:3" ht="15.75">
      <c r="A9" s="2" t="s">
        <v>3</v>
      </c>
      <c r="B9" s="7">
        <v>114422</v>
      </c>
      <c r="C9" s="1"/>
    </row>
    <row r="10" spans="1:3" ht="15.75">
      <c r="A10" s="2" t="s">
        <v>4</v>
      </c>
      <c r="B10" s="7">
        <v>147488</v>
      </c>
      <c r="C10" s="1"/>
    </row>
    <row r="11" spans="1:3" ht="15.75">
      <c r="A11" s="2" t="s">
        <v>5</v>
      </c>
      <c r="B11" s="7"/>
      <c r="C11" s="1"/>
    </row>
    <row r="12" spans="1:3" ht="15.75">
      <c r="A12" s="2" t="s">
        <v>6</v>
      </c>
      <c r="B12" s="7">
        <v>14028</v>
      </c>
      <c r="C12" s="1"/>
    </row>
    <row r="13" spans="1:3" ht="15.75">
      <c r="A13" s="2" t="s">
        <v>7</v>
      </c>
      <c r="B13" s="1">
        <v>6995</v>
      </c>
      <c r="C13" s="1"/>
    </row>
    <row r="14" spans="1:3" ht="15.75">
      <c r="A14" s="2" t="s">
        <v>8</v>
      </c>
      <c r="B14" s="4">
        <f>B3+B5+B9+B10+B12+B13</f>
        <v>1273151.54</v>
      </c>
      <c r="C14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7"/>
  <sheetViews>
    <sheetView workbookViewId="0">
      <selection activeCell="B28" sqref="B28"/>
    </sheetView>
  </sheetViews>
  <sheetFormatPr defaultRowHeight="15"/>
  <cols>
    <col min="1" max="1" width="19.85546875" customWidth="1"/>
    <col min="2" max="2" width="18.7109375" customWidth="1"/>
  </cols>
  <sheetData>
    <row r="2" spans="1:3">
      <c r="A2" s="5" t="s">
        <v>31</v>
      </c>
    </row>
    <row r="3" spans="1:3" ht="15.75">
      <c r="A3" s="2" t="s">
        <v>1</v>
      </c>
      <c r="B3" s="7">
        <f>B4+B5+B6+B7+B8+B9+B10+B11+B12+B13+B14+B15</f>
        <v>1125682.9800000002</v>
      </c>
      <c r="C3" s="1"/>
    </row>
    <row r="4" spans="1:3" ht="15.75">
      <c r="A4" s="2" t="s">
        <v>62</v>
      </c>
      <c r="B4" s="4">
        <v>475185.18</v>
      </c>
      <c r="C4" s="1"/>
    </row>
    <row r="5" spans="1:3" ht="15.75">
      <c r="A5" s="2" t="s">
        <v>11</v>
      </c>
      <c r="B5" s="4">
        <v>48604.51</v>
      </c>
      <c r="C5" s="1"/>
    </row>
    <row r="6" spans="1:3" ht="15.75">
      <c r="A6" s="2" t="s">
        <v>12</v>
      </c>
      <c r="B6" s="4">
        <v>14179.47</v>
      </c>
      <c r="C6" s="1"/>
    </row>
    <row r="7" spans="1:3" ht="15.75">
      <c r="A7" s="2" t="s">
        <v>13</v>
      </c>
      <c r="B7" s="4">
        <v>14843.95</v>
      </c>
      <c r="C7" s="1"/>
    </row>
    <row r="8" spans="1:3" ht="15.75">
      <c r="A8" s="2" t="s">
        <v>15</v>
      </c>
      <c r="B8" s="4">
        <v>89113.69</v>
      </c>
      <c r="C8" s="1"/>
    </row>
    <row r="9" spans="1:3" ht="15.75">
      <c r="A9" s="2" t="s">
        <v>69</v>
      </c>
      <c r="B9" s="4">
        <v>2451.5100000000002</v>
      </c>
      <c r="C9" s="1"/>
    </row>
    <row r="10" spans="1:3" ht="15.75">
      <c r="A10" s="2" t="s">
        <v>14</v>
      </c>
      <c r="B10" s="4">
        <v>233123.57</v>
      </c>
      <c r="C10" s="1"/>
    </row>
    <row r="11" spans="1:3" ht="15.75">
      <c r="A11" s="2" t="s">
        <v>11</v>
      </c>
      <c r="B11" s="4">
        <v>9963.41</v>
      </c>
      <c r="C11" s="1"/>
    </row>
    <row r="12" spans="1:3" ht="15.75">
      <c r="A12" s="2" t="s">
        <v>12</v>
      </c>
      <c r="B12" s="4">
        <v>33071.760000000002</v>
      </c>
      <c r="C12" s="1"/>
    </row>
    <row r="13" spans="1:3" ht="15.75">
      <c r="A13" s="2" t="s">
        <v>13</v>
      </c>
      <c r="B13" s="4">
        <v>85176.53</v>
      </c>
      <c r="C13" s="1"/>
    </row>
    <row r="14" spans="1:3" ht="15.75">
      <c r="A14" s="2" t="s">
        <v>63</v>
      </c>
      <c r="B14" s="4">
        <v>65142.62</v>
      </c>
      <c r="C14" s="1"/>
    </row>
    <row r="15" spans="1:3" ht="15.75">
      <c r="A15" s="2" t="s">
        <v>64</v>
      </c>
      <c r="B15" s="1">
        <v>54826.78</v>
      </c>
      <c r="C15" s="1"/>
    </row>
    <row r="16" spans="1:3" ht="15.75">
      <c r="A16" s="2" t="s">
        <v>20</v>
      </c>
      <c r="B16" s="7">
        <f>B17+B18+B19+B20</f>
        <v>130884</v>
      </c>
      <c r="C16" s="1"/>
    </row>
    <row r="17" spans="1:3" ht="15.75">
      <c r="A17" s="2" t="s">
        <v>32</v>
      </c>
      <c r="B17" s="4">
        <v>39638</v>
      </c>
      <c r="C17" s="1"/>
    </row>
    <row r="18" spans="1:3" ht="15.75">
      <c r="A18" s="2" t="s">
        <v>19</v>
      </c>
      <c r="B18" s="4">
        <v>21568</v>
      </c>
      <c r="C18" s="1"/>
    </row>
    <row r="19" spans="1:3" ht="15.75">
      <c r="A19" s="2" t="s">
        <v>33</v>
      </c>
      <c r="B19" s="4">
        <v>38760</v>
      </c>
      <c r="C19" s="1"/>
    </row>
    <row r="20" spans="1:3" ht="15.75">
      <c r="A20" s="2" t="s">
        <v>34</v>
      </c>
      <c r="B20" s="4">
        <v>30918</v>
      </c>
      <c r="C20" s="1"/>
    </row>
    <row r="21" spans="1:3" ht="15.75">
      <c r="A21" s="2" t="s">
        <v>3</v>
      </c>
      <c r="B21" s="7">
        <v>117526</v>
      </c>
      <c r="C21" s="1"/>
    </row>
    <row r="22" spans="1:3" ht="15.75">
      <c r="A22" s="2" t="s">
        <v>4</v>
      </c>
      <c r="B22" s="7">
        <v>207521</v>
      </c>
      <c r="C22" s="1"/>
    </row>
    <row r="23" spans="1:3" ht="15.75">
      <c r="A23" s="2" t="s">
        <v>5</v>
      </c>
      <c r="B23" s="7">
        <v>1631240</v>
      </c>
      <c r="C23" s="1"/>
    </row>
    <row r="24" spans="1:3" ht="15.75">
      <c r="A24" s="2" t="s">
        <v>35</v>
      </c>
      <c r="B24" s="7">
        <v>6475</v>
      </c>
      <c r="C24" s="1"/>
    </row>
    <row r="25" spans="1:3" ht="15.75">
      <c r="A25" s="2" t="s">
        <v>36</v>
      </c>
      <c r="B25" s="7">
        <v>6479</v>
      </c>
      <c r="C25" s="1"/>
    </row>
    <row r="26" spans="1:3" ht="15.75">
      <c r="A26" s="2" t="s">
        <v>7</v>
      </c>
      <c r="B26" s="1">
        <v>9680</v>
      </c>
      <c r="C26" s="1"/>
    </row>
    <row r="27" spans="1:3" ht="15.75">
      <c r="A27" s="2" t="s">
        <v>8</v>
      </c>
      <c r="B27" s="7">
        <f>B3+B16+B21+B22+B23+B24+B25+B26</f>
        <v>3235487.9800000004</v>
      </c>
      <c r="C2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3"/>
  <sheetViews>
    <sheetView topLeftCell="A4" workbookViewId="0">
      <selection activeCell="B24" sqref="B24"/>
    </sheetView>
  </sheetViews>
  <sheetFormatPr defaultRowHeight="15"/>
  <cols>
    <col min="1" max="1" width="18.85546875" customWidth="1"/>
    <col min="2" max="2" width="19.140625" customWidth="1"/>
  </cols>
  <sheetData>
    <row r="2" spans="1:3">
      <c r="A2" s="5" t="s">
        <v>37</v>
      </c>
    </row>
    <row r="3" spans="1:3" ht="15.75">
      <c r="A3" s="2" t="s">
        <v>1</v>
      </c>
      <c r="B3" s="7">
        <f>B4+B5+B6+B7+B8+B9+B10+B11+B12+B13</f>
        <v>1894391.2100000002</v>
      </c>
      <c r="C3" s="1"/>
    </row>
    <row r="4" spans="1:3" ht="15.75">
      <c r="A4" s="2" t="s">
        <v>62</v>
      </c>
      <c r="B4" s="4">
        <v>837331.02</v>
      </c>
      <c r="C4" s="1"/>
    </row>
    <row r="5" spans="1:3" ht="15.75">
      <c r="A5" s="2" t="s">
        <v>11</v>
      </c>
      <c r="B5" s="4">
        <v>25477.17</v>
      </c>
      <c r="C5" s="1"/>
    </row>
    <row r="6" spans="1:3" ht="15.75">
      <c r="A6" s="2" t="s">
        <v>12</v>
      </c>
      <c r="B6" s="4">
        <v>61531.93</v>
      </c>
      <c r="C6" s="1"/>
    </row>
    <row r="7" spans="1:3" ht="15.75">
      <c r="A7" s="2" t="s">
        <v>13</v>
      </c>
      <c r="B7" s="4">
        <v>90208.82</v>
      </c>
      <c r="C7" s="1"/>
    </row>
    <row r="8" spans="1:3" ht="15.75">
      <c r="A8" s="2" t="s">
        <v>15</v>
      </c>
      <c r="B8" s="4">
        <v>495911.79</v>
      </c>
      <c r="C8" s="1"/>
    </row>
    <row r="9" spans="1:3" ht="15.75">
      <c r="A9" s="2" t="s">
        <v>67</v>
      </c>
      <c r="B9" s="4">
        <v>2227.8000000000002</v>
      </c>
      <c r="C9" s="1"/>
    </row>
    <row r="10" spans="1:3" ht="15.75">
      <c r="A10" s="2" t="s">
        <v>14</v>
      </c>
      <c r="B10" s="4">
        <v>331769.73</v>
      </c>
      <c r="C10" s="1"/>
    </row>
    <row r="11" spans="1:3" ht="15.75">
      <c r="A11" s="2" t="s">
        <v>11</v>
      </c>
      <c r="B11" s="4">
        <v>364</v>
      </c>
      <c r="C11" s="1"/>
    </row>
    <row r="12" spans="1:3" ht="15.75">
      <c r="A12" s="2" t="s">
        <v>12</v>
      </c>
      <c r="B12" s="4">
        <v>49087.39</v>
      </c>
      <c r="C12" s="1"/>
    </row>
    <row r="13" spans="1:3" ht="15.75">
      <c r="A13" s="2" t="s">
        <v>69</v>
      </c>
      <c r="B13" s="4">
        <v>481.56</v>
      </c>
      <c r="C13" s="1"/>
    </row>
    <row r="14" spans="1:3" ht="15.75">
      <c r="A14" s="2"/>
      <c r="B14" s="1"/>
      <c r="C14" s="1"/>
    </row>
    <row r="15" spans="1:3" ht="15.75">
      <c r="A15" s="2" t="s">
        <v>20</v>
      </c>
      <c r="B15" s="7">
        <v>196528</v>
      </c>
      <c r="C15" s="1"/>
    </row>
    <row r="16" spans="1:3" ht="15.75">
      <c r="A16" s="2" t="s">
        <v>18</v>
      </c>
      <c r="B16" s="4">
        <v>155436</v>
      </c>
      <c r="C16" s="1"/>
    </row>
    <row r="17" spans="1:3" ht="15.75">
      <c r="A17" s="2" t="s">
        <v>19</v>
      </c>
      <c r="B17" s="4">
        <v>41092</v>
      </c>
      <c r="C17" s="1"/>
    </row>
    <row r="18" spans="1:3" ht="15.75">
      <c r="A18" s="2" t="s">
        <v>3</v>
      </c>
      <c r="B18" s="7">
        <v>176264</v>
      </c>
      <c r="C18" s="1"/>
    </row>
    <row r="19" spans="1:3" ht="15.75">
      <c r="A19" s="2" t="s">
        <v>4</v>
      </c>
      <c r="B19" s="7">
        <v>165044</v>
      </c>
      <c r="C19" s="1"/>
    </row>
    <row r="20" spans="1:3" ht="15.75">
      <c r="A20" s="2" t="s">
        <v>5</v>
      </c>
      <c r="B20" s="7">
        <v>461400</v>
      </c>
      <c r="C20" s="1"/>
    </row>
    <row r="21" spans="1:3" ht="15.75">
      <c r="A21" s="2" t="s">
        <v>6</v>
      </c>
      <c r="B21" s="7">
        <v>92375</v>
      </c>
      <c r="C21" s="1"/>
    </row>
    <row r="22" spans="1:3" ht="15.75">
      <c r="A22" s="2" t="s">
        <v>7</v>
      </c>
      <c r="B22" s="1">
        <v>4159</v>
      </c>
      <c r="C22" s="1"/>
    </row>
    <row r="23" spans="1:3" ht="15.75">
      <c r="A23" s="2" t="s">
        <v>8</v>
      </c>
      <c r="B23" s="7">
        <f>B3+B15+B18+B19+B20+B21+B22</f>
        <v>2990161.21</v>
      </c>
      <c r="C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савончак галина</dc:creator>
  <cp:lastModifiedBy>Фабіровський</cp:lastModifiedBy>
  <cp:lastPrinted>2018-02-21T13:12:14Z</cp:lastPrinted>
  <dcterms:created xsi:type="dcterms:W3CDTF">2018-02-14T07:47:52Z</dcterms:created>
  <dcterms:modified xsi:type="dcterms:W3CDTF">2018-10-25T09:45:10Z</dcterms:modified>
</cp:coreProperties>
</file>